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k-file\ファイル共有\下水道課\05下水道管理係\0501MP・経営戦略・経営比較分析\02経営比較分析表\R05年度決算\250129公営企業に係る経営比較分析表（令和5年度決算）の分析等について（0203〆）\回答\"/>
    </mc:Choice>
  </mc:AlternateContent>
  <xr:revisionPtr revIDLastSave="0" documentId="13_ncr:1_{1637A044-09C7-4A79-9CA9-03A332D974CE}" xr6:coauthVersionLast="47" xr6:coauthVersionMax="47" xr10:uidLastSave="{00000000-0000-0000-0000-000000000000}"/>
  <workbookProtection workbookAlgorithmName="SHA-512" workbookHashValue="5N4odVgxkos47OllrF6NiQVzKrRTmdUK4JDN7s+LekSJBbX3UZtPuuUrpg7n0mfhBfwelRWGoZhr78+a+AZ3qA==" workbookSaltValue="ezj8scE1RhWn3L9fNfs3Mw==" workbookSpinCount="100000" lockStructure="1"/>
  <bookViews>
    <workbookView xWindow="-108" yWindow="-108" windowWidth="23256" windowHeight="12576"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AT8" i="4" s="1"/>
  <c r="S6" i="5"/>
  <c r="AL8" i="4" s="1"/>
  <c r="R6" i="5"/>
  <c r="AD10" i="4" s="1"/>
  <c r="Q6" i="5"/>
  <c r="W10" i="4" s="1"/>
  <c r="P6" i="5"/>
  <c r="P10" i="4" s="1"/>
  <c r="O6" i="5"/>
  <c r="N6" i="5"/>
  <c r="B10" i="4" s="1"/>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K85" i="4"/>
  <c r="J85" i="4"/>
  <c r="F85" i="4"/>
  <c r="E85" i="4"/>
  <c r="AL10" i="4"/>
  <c r="I10" i="4"/>
  <c r="I8" i="4"/>
</calcChain>
</file>

<file path=xl/sharedStrings.xml><?xml version="1.0" encoding="utf-8"?>
<sst xmlns="http://schemas.openxmlformats.org/spreadsheetml/2006/main" count="231" uniqueCount="116">
  <si>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</si>
  <si>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</si>
  <si>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</si>
  <si>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</si>
  <si>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</si>
  <si>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</si>
  <si>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</si>
  <si>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</si>
  <si>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</si>
  <si>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</si>
  <si>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</si>
  <si>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</si>
  <si>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</si>
  <si>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</si>
  <si>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</si>
  <si>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</si>
  <si>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</si>
  <si>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</si>
  <si>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</si>
  <si>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</si>
  <si>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</si>
  <si>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</si>
  <si>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</si>
  <si>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</si>
  <si>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</si>
  <si>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</si>
  <si>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</si>
  <si>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</si>
  <si>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</si>
  <si>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</si>
  <si>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</si>
  <si>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</si>
  <si>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</si>
  <si>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</si>
  <si>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</si>
  <si>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</si>
  <si>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</si>
  <si>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</si>
  <si>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</si>
  <si>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</si>
  <si>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</si>
  <si>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</si>
  <si>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</si>
  <si>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</si>
  <si>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</si>
  <si>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</si>
  <si>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</si>
  <si>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</si>
  <si>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</si>
  <si>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</si>
  <si>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</si>
  <si>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</si>
  <si>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</si>
  <si>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</si>
  <si>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</si>
  <si>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</si>
  <si>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</si>
  <si>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</si>
  <si>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</si>
  <si>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</si>
  <si>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</si>
  <si>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</si>
  <si>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</si>
  <si>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</si>
  <si>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</si>
  <si>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</si>
  <si>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</si>
  <si>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</si>
  <si>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</si>
  <si>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</si>
  <si>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</si>
  <si>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</si>
  <si>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</si>
  <si>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</si>
  <si>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</si>
  <si>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</si>
  <si>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</si>
  <si>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</si>
  <si>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</si>
  <si>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</si>
  <si>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</si>
  <si>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</si>
  <si>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</si>
  <si>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</si>
  <si>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</si>
  <si>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</si>
  <si>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</si>
  <si>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</si>
  <si>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</si>
  <si>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</si>
  <si>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</si>
  <si>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</si>
  <si>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</si>
  <si>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</si>
  <si>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</si>
  <si>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</si>
  <si>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福岡県　古賀市</t>
  </si>
  <si>
    <t>法適用</t>
  </si>
  <si>
    <t>下水道事業</t>
  </si>
  <si>
    <t>公共下水道</t>
  </si>
  <si>
    <t>Bc1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</si>
  <si>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</si>
  <si>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</si>
  <si>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</si>
  <si>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</si>
  <si>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</si>
  <si>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</si>
  <si>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</si>
  <si>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</si>
  <si>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</si>
  <si>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</si>
  <si>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</si>
  <si>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</si>
  <si>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①経常収支比率は100％以上あり、この状況を引き続き維持できるよう経営改善を推進していく。②累積欠損金は発生しておらず、良好である。③流動比率は類似団体平均値よりも低いため、財政上の安全性向上に向け、内部留保資金を増やす必要がある。④企業債残高対事業規模比率は類似団体平均値と同程度となった。引き続き計画的な償還を実施するとともに、企業債の償還とバランスを取りながら、企業債借入を必要とする建設改良工事の実施を図る。⑤経費回収率は100％を超え、類似団体平均値よりも高く良好である。引き続き効率的な経営を推進していく。⑥汚水処理原価は、昨年度より減少したが、類似団体平均値を上回っている。引き続き投資の効率化や維持管理費の削減等に努めていく。⑦施設利用率については類似団体平均値より高い水準にあるが、処理場の処理能力に余裕があるため、農業集落排水管渠の接続など効率化を図り、規模に合わせた適正な処理を行っていく。⑧水洗化率は、類似団体平均値を下回っているが、合併処理浄化槽の活用と下水管渠整備の適正なバランスをとりながら更なる向上を目指す。
以上の各指標の分析を踏まえ、効率的で健全な経営に向け企業努力を続けていく必要がある。</t>
    <rPh sb="273" eb="275">
      <t>ゲンショウ</t>
    </rPh>
    <rPh sb="287" eb="289">
      <t>ウワマワ</t>
    </rPh>
    <rPh sb="384" eb="385">
      <t>ハカ</t>
    </rPh>
    <rPh sb="437" eb="439">
      <t>カツヨウ</t>
    </rPh>
    <phoneticPr fontId="4"/>
  </si>
  <si>
    <t>①当事業は令和元年度から地方公営企業法を適用したため、開始貸借対照表における減価償却費がゼロとなっており、資産の老朽化度合の実態よりも数値が低く算定されていることから、有形固定資産減価償却率については、類似団体平均値よりも低くなっている。しかしながら、②管渠老朽化率は全国平均より低いものの類似団体平均値よりも高く、③管渠改善率は類似団体平均値よりも低くなっている。
ストックマネジメント計画に基づき、計画的に施設の老朽化対策を推進しているところであり、今後も、計画的な修繕・改築・更新を推進していく。</t>
    <phoneticPr fontId="4"/>
  </si>
  <si>
    <t>施設の老朽化が進んでおり、維持補修にかかる経費も増加傾向にある。そのため、老朽化した施設の更新や管渠の整備については、地域の実情や経済性を考慮し、効率的かつ適切な整備手法を選定した上で、計画的に進めていく必要がある。また、資金計画を適正に管理し、流動比率を注視しながら経営を行うことが求められる。
こうした状況の中、経費回収率は100%を上回っているものの、内部留保資金は逼迫しており、令和6年度に使用料の増額改定を実施した。
今後は、使用料改定の結果を踏まえ、経営戦略を見直すとともに、PDCAサイクルを活用した毎年の検証を行いながら、経営基盤の強化と財政マネジメントの向上に向けた取り組みを推進し、経営状況のさらなる改善を図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</si>
</sst>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0.25</c:v>
                </c:pt>
                <c:pt idx="1">
                  <c:v>0.14000000000000001</c:v>
                </c:pt>
                <c:pt idx="2">
                  <c:v>0.1</c:v>
                </c:pt>
                <c:pt idx="3">
                  <c:v>0.01</c:v>
                </c:pt>
                <c:pt idx="4" formatCode="#,##0.00;&quot;△&quot;#,##0.00">
                  <c:v>0</c:v>
                </c:pt>
              </c:numCache>
            </c:numRef>
          </c:val>
          <c:extLst>
            <c:ext xmlns:c16="http://schemas.microsoft.com/office/drawing/2014/chart" uri="{C3380CC4-5D6E-409C-BE32-E72D297353CC}">
              <c16:uniqueId val="{00000000-C305-466D-A9E8-E8FF6FD194E1}"/>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0.12</c:v>
                </c:pt>
                <c:pt idx="1">
                  <c:v>0.08</c:v>
                </c:pt>
                <c:pt idx="2">
                  <c:v>0.24</c:v>
                </c:pt>
                <c:pt idx="3">
                  <c:v>0.14000000000000001</c:v>
                </c:pt>
                <c:pt idx="4">
                  <c:v>0.06</c:v>
                </c:pt>
              </c:numCache>
            </c:numRef>
          </c:val>
          <c:smooth val="0"/>
          <c:extLst>
            <c:ext xmlns:c16="http://schemas.microsoft.com/office/drawing/2014/chart" uri="{C3380CC4-5D6E-409C-BE32-E72D297353CC}">
              <c16:uniqueId val="{00000001-C305-466D-A9E8-E8FF6FD194E1}"/>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64.41</c:v>
                </c:pt>
                <c:pt idx="1">
                  <c:v>68.010000000000005</c:v>
                </c:pt>
                <c:pt idx="2">
                  <c:v>66.69</c:v>
                </c:pt>
                <c:pt idx="3">
                  <c:v>68.239999999999995</c:v>
                </c:pt>
                <c:pt idx="4">
                  <c:v>69.709999999999994</c:v>
                </c:pt>
              </c:numCache>
            </c:numRef>
          </c:val>
          <c:extLst>
            <c:ext xmlns:c16="http://schemas.microsoft.com/office/drawing/2014/chart" uri="{C3380CC4-5D6E-409C-BE32-E72D297353CC}">
              <c16:uniqueId val="{00000000-7F32-45F5-814C-93E24F7FAD2B}"/>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57.04</c:v>
                </c:pt>
                <c:pt idx="1">
                  <c:v>60.78</c:v>
                </c:pt>
                <c:pt idx="2">
                  <c:v>59.96</c:v>
                </c:pt>
                <c:pt idx="3">
                  <c:v>59.9</c:v>
                </c:pt>
                <c:pt idx="4">
                  <c:v>60.13</c:v>
                </c:pt>
              </c:numCache>
            </c:numRef>
          </c:val>
          <c:smooth val="0"/>
          <c:extLst>
            <c:ext xmlns:c16="http://schemas.microsoft.com/office/drawing/2014/chart" uri="{C3380CC4-5D6E-409C-BE32-E72D297353CC}">
              <c16:uniqueId val="{00000001-7F32-45F5-814C-93E24F7FAD2B}"/>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91.8</c:v>
                </c:pt>
                <c:pt idx="1">
                  <c:v>93.03</c:v>
                </c:pt>
                <c:pt idx="2">
                  <c:v>93.4</c:v>
                </c:pt>
                <c:pt idx="3">
                  <c:v>93.49</c:v>
                </c:pt>
                <c:pt idx="4">
                  <c:v>93.2</c:v>
                </c:pt>
              </c:numCache>
            </c:numRef>
          </c:val>
          <c:extLst>
            <c:ext xmlns:c16="http://schemas.microsoft.com/office/drawing/2014/chart" uri="{C3380CC4-5D6E-409C-BE32-E72D297353CC}">
              <c16:uniqueId val="{00000000-5B33-4DFC-BE79-12082F97084F}"/>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93.73</c:v>
                </c:pt>
                <c:pt idx="1">
                  <c:v>94.17</c:v>
                </c:pt>
                <c:pt idx="2">
                  <c:v>94.27</c:v>
                </c:pt>
                <c:pt idx="3">
                  <c:v>94.46</c:v>
                </c:pt>
                <c:pt idx="4">
                  <c:v>94.37</c:v>
                </c:pt>
              </c:numCache>
            </c:numRef>
          </c:val>
          <c:smooth val="0"/>
          <c:extLst>
            <c:ext xmlns:c16="http://schemas.microsoft.com/office/drawing/2014/chart" uri="{C3380CC4-5D6E-409C-BE32-E72D297353CC}">
              <c16:uniqueId val="{00000001-5B33-4DFC-BE79-12082F97084F}"/>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102.07</c:v>
                </c:pt>
                <c:pt idx="1">
                  <c:v>104.88</c:v>
                </c:pt>
                <c:pt idx="2">
                  <c:v>113.02</c:v>
                </c:pt>
                <c:pt idx="3">
                  <c:v>101.97</c:v>
                </c:pt>
                <c:pt idx="4">
                  <c:v>105.1</c:v>
                </c:pt>
              </c:numCache>
            </c:numRef>
          </c:val>
          <c:extLst>
            <c:ext xmlns:c16="http://schemas.microsoft.com/office/drawing/2014/chart" uri="{C3380CC4-5D6E-409C-BE32-E72D297353CC}">
              <c16:uniqueId val="{00000000-715D-4A51-ADCD-DF87712689D4}"/>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106.32</c:v>
                </c:pt>
                <c:pt idx="1">
                  <c:v>106.67</c:v>
                </c:pt>
                <c:pt idx="2">
                  <c:v>106.9</c:v>
                </c:pt>
                <c:pt idx="3">
                  <c:v>106.74</c:v>
                </c:pt>
                <c:pt idx="4">
                  <c:v>106.65</c:v>
                </c:pt>
              </c:numCache>
            </c:numRef>
          </c:val>
          <c:smooth val="0"/>
          <c:extLst>
            <c:ext xmlns:c16="http://schemas.microsoft.com/office/drawing/2014/chart" uri="{C3380CC4-5D6E-409C-BE32-E72D297353CC}">
              <c16:uniqueId val="{00000001-715D-4A51-ADCD-DF87712689D4}"/>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5.0599999999999996</c:v>
                </c:pt>
                <c:pt idx="1">
                  <c:v>9.9</c:v>
                </c:pt>
                <c:pt idx="2">
                  <c:v>14.02</c:v>
                </c:pt>
                <c:pt idx="3">
                  <c:v>18.04</c:v>
                </c:pt>
                <c:pt idx="4">
                  <c:v>21.84</c:v>
                </c:pt>
              </c:numCache>
            </c:numRef>
          </c:val>
          <c:extLst>
            <c:ext xmlns:c16="http://schemas.microsoft.com/office/drawing/2014/chart" uri="{C3380CC4-5D6E-409C-BE32-E72D297353CC}">
              <c16:uniqueId val="{00000000-4CF3-49E4-8BD3-0AD3CADE2FC2}"/>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21.22</c:v>
                </c:pt>
                <c:pt idx="1">
                  <c:v>23.25</c:v>
                </c:pt>
                <c:pt idx="2">
                  <c:v>25.2</c:v>
                </c:pt>
                <c:pt idx="3">
                  <c:v>27.42</c:v>
                </c:pt>
                <c:pt idx="4">
                  <c:v>30.01</c:v>
                </c:pt>
              </c:numCache>
            </c:numRef>
          </c:val>
          <c:smooth val="0"/>
          <c:extLst>
            <c:ext xmlns:c16="http://schemas.microsoft.com/office/drawing/2014/chart" uri="{C3380CC4-5D6E-409C-BE32-E72D297353CC}">
              <c16:uniqueId val="{00000001-4CF3-49E4-8BD3-0AD3CADE2FC2}"/>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2.72</c:v>
                </c:pt>
                <c:pt idx="1">
                  <c:v>3.27</c:v>
                </c:pt>
                <c:pt idx="2">
                  <c:v>4.37</c:v>
                </c:pt>
                <c:pt idx="3">
                  <c:v>5.38</c:v>
                </c:pt>
                <c:pt idx="4">
                  <c:v>7.04</c:v>
                </c:pt>
              </c:numCache>
            </c:numRef>
          </c:val>
          <c:extLst>
            <c:ext xmlns:c16="http://schemas.microsoft.com/office/drawing/2014/chart" uri="{C3380CC4-5D6E-409C-BE32-E72D297353CC}">
              <c16:uniqueId val="{00000000-9C8A-4C96-B3DA-F0A033230B28}"/>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0.83</c:v>
                </c:pt>
                <c:pt idx="1">
                  <c:v>1.06</c:v>
                </c:pt>
                <c:pt idx="2">
                  <c:v>2.02</c:v>
                </c:pt>
                <c:pt idx="3">
                  <c:v>2.67</c:v>
                </c:pt>
                <c:pt idx="4">
                  <c:v>3.43</c:v>
                </c:pt>
              </c:numCache>
            </c:numRef>
          </c:val>
          <c:smooth val="0"/>
          <c:extLst>
            <c:ext xmlns:c16="http://schemas.microsoft.com/office/drawing/2014/chart" uri="{C3380CC4-5D6E-409C-BE32-E72D297353CC}">
              <c16:uniqueId val="{00000001-9C8A-4C96-B3DA-F0A033230B28}"/>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776-4D9A-9C60-7709584F2237}"/>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1.35</c:v>
                </c:pt>
                <c:pt idx="1">
                  <c:v>3.68</c:v>
                </c:pt>
                <c:pt idx="2">
                  <c:v>5.3</c:v>
                </c:pt>
                <c:pt idx="3">
                  <c:v>6.49</c:v>
                </c:pt>
                <c:pt idx="4">
                  <c:v>6.74</c:v>
                </c:pt>
              </c:numCache>
            </c:numRef>
          </c:val>
          <c:smooth val="0"/>
          <c:extLst>
            <c:ext xmlns:c16="http://schemas.microsoft.com/office/drawing/2014/chart" uri="{C3380CC4-5D6E-409C-BE32-E72D297353CC}">
              <c16:uniqueId val="{00000001-B776-4D9A-9C60-7709584F2237}"/>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49.94</c:v>
                </c:pt>
                <c:pt idx="1">
                  <c:v>51.54</c:v>
                </c:pt>
                <c:pt idx="2">
                  <c:v>56.06</c:v>
                </c:pt>
                <c:pt idx="3">
                  <c:v>35.18</c:v>
                </c:pt>
                <c:pt idx="4">
                  <c:v>58.18</c:v>
                </c:pt>
              </c:numCache>
            </c:numRef>
          </c:val>
          <c:extLst>
            <c:ext xmlns:c16="http://schemas.microsoft.com/office/drawing/2014/chart" uri="{C3380CC4-5D6E-409C-BE32-E72D297353CC}">
              <c16:uniqueId val="{00000000-EE17-46DA-95FD-1B7375F02690}"/>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71.540000000000006</c:v>
                </c:pt>
                <c:pt idx="1">
                  <c:v>67.86</c:v>
                </c:pt>
                <c:pt idx="2">
                  <c:v>72.92</c:v>
                </c:pt>
                <c:pt idx="3">
                  <c:v>81.19</c:v>
                </c:pt>
                <c:pt idx="4">
                  <c:v>85.86</c:v>
                </c:pt>
              </c:numCache>
            </c:numRef>
          </c:val>
          <c:smooth val="0"/>
          <c:extLst>
            <c:ext xmlns:c16="http://schemas.microsoft.com/office/drawing/2014/chart" uri="{C3380CC4-5D6E-409C-BE32-E72D297353CC}">
              <c16:uniqueId val="{00000001-EE17-46DA-95FD-1B7375F02690}"/>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794.5</c:v>
                </c:pt>
                <c:pt idx="1">
                  <c:v>535.76</c:v>
                </c:pt>
                <c:pt idx="2">
                  <c:v>780.91</c:v>
                </c:pt>
                <c:pt idx="3">
                  <c:v>733.67</c:v>
                </c:pt>
                <c:pt idx="4">
                  <c:v>701.81</c:v>
                </c:pt>
              </c:numCache>
            </c:numRef>
          </c:val>
          <c:extLst>
            <c:ext xmlns:c16="http://schemas.microsoft.com/office/drawing/2014/chart" uri="{C3380CC4-5D6E-409C-BE32-E72D297353CC}">
              <c16:uniqueId val="{00000000-5C97-4F4A-A9DB-845AA0A33F0A}"/>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653.69000000000005</c:v>
                </c:pt>
                <c:pt idx="1">
                  <c:v>709.4</c:v>
                </c:pt>
                <c:pt idx="2">
                  <c:v>734.47</c:v>
                </c:pt>
                <c:pt idx="3">
                  <c:v>720.89</c:v>
                </c:pt>
                <c:pt idx="4">
                  <c:v>676.93</c:v>
                </c:pt>
              </c:numCache>
            </c:numRef>
          </c:val>
          <c:smooth val="0"/>
          <c:extLst>
            <c:ext xmlns:c16="http://schemas.microsoft.com/office/drawing/2014/chart" uri="{C3380CC4-5D6E-409C-BE32-E72D297353CC}">
              <c16:uniqueId val="{00000001-5C97-4F4A-A9DB-845AA0A33F0A}"/>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116.44</c:v>
                </c:pt>
                <c:pt idx="1">
                  <c:v>140.11000000000001</c:v>
                </c:pt>
                <c:pt idx="2">
                  <c:v>111.39</c:v>
                </c:pt>
                <c:pt idx="3">
                  <c:v>102.06</c:v>
                </c:pt>
                <c:pt idx="4">
                  <c:v>111.05</c:v>
                </c:pt>
              </c:numCache>
            </c:numRef>
          </c:val>
          <c:extLst>
            <c:ext xmlns:c16="http://schemas.microsoft.com/office/drawing/2014/chart" uri="{C3380CC4-5D6E-409C-BE32-E72D297353CC}">
              <c16:uniqueId val="{00000000-0AEB-4B77-9AAC-AE07C174075D}"/>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88.05</c:v>
                </c:pt>
                <c:pt idx="1">
                  <c:v>91.14</c:v>
                </c:pt>
                <c:pt idx="2">
                  <c:v>90.69</c:v>
                </c:pt>
                <c:pt idx="3">
                  <c:v>90.5</c:v>
                </c:pt>
                <c:pt idx="4">
                  <c:v>92.66</c:v>
                </c:pt>
              </c:numCache>
            </c:numRef>
          </c:val>
          <c:smooth val="0"/>
          <c:extLst>
            <c:ext xmlns:c16="http://schemas.microsoft.com/office/drawing/2014/chart" uri="{C3380CC4-5D6E-409C-BE32-E72D297353CC}">
              <c16:uniqueId val="{00000001-0AEB-4B77-9AAC-AE07C174075D}"/>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144.12</c:v>
                </c:pt>
                <c:pt idx="1">
                  <c:v>118.75</c:v>
                </c:pt>
                <c:pt idx="2">
                  <c:v>149.59</c:v>
                </c:pt>
                <c:pt idx="3">
                  <c:v>163.4</c:v>
                </c:pt>
                <c:pt idx="4">
                  <c:v>150.46</c:v>
                </c:pt>
              </c:numCache>
            </c:numRef>
          </c:val>
          <c:extLst>
            <c:ext xmlns:c16="http://schemas.microsoft.com/office/drawing/2014/chart" uri="{C3380CC4-5D6E-409C-BE32-E72D297353CC}">
              <c16:uniqueId val="{00000000-313E-45C3-B12F-CE068B75CDC1}"/>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141.15</c:v>
                </c:pt>
                <c:pt idx="1">
                  <c:v>136.86000000000001</c:v>
                </c:pt>
                <c:pt idx="2">
                  <c:v>138.52000000000001</c:v>
                </c:pt>
                <c:pt idx="3">
                  <c:v>138.66999999999999</c:v>
                </c:pt>
                <c:pt idx="4">
                  <c:v>139.12</c:v>
                </c:pt>
              </c:numCache>
            </c:numRef>
          </c:val>
          <c:smooth val="0"/>
          <c:extLst>
            <c:ext xmlns:c16="http://schemas.microsoft.com/office/drawing/2014/chart" uri="{C3380CC4-5D6E-409C-BE32-E72D297353CC}">
              <c16:uniqueId val="{00000001-313E-45C3-B12F-CE068B75CDC1}"/>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V1" zoomScaleNormal="100" workbookViewId="0">
      <selection activeCell="BK69" sqref="BK69"/>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2">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2">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7" t="str">
        <f>データ!H6</f>
        <v>福岡県　古賀市</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3"/>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68" t="s">
        <v>9</v>
      </c>
      <c r="BM7" s="69"/>
      <c r="BN7" s="69"/>
      <c r="BO7" s="69"/>
      <c r="BP7" s="69"/>
      <c r="BQ7" s="69"/>
      <c r="BR7" s="69"/>
      <c r="BS7" s="69"/>
      <c r="BT7" s="69"/>
      <c r="BU7" s="69"/>
      <c r="BV7" s="69"/>
      <c r="BW7" s="69"/>
      <c r="BX7" s="69"/>
      <c r="BY7" s="70"/>
    </row>
    <row r="8" spans="1:78" ht="18.75" customHeight="1" x14ac:dyDescent="0.2">
      <c r="A8" s="2"/>
      <c r="B8" s="64" t="str">
        <f>データ!I6</f>
        <v>法適用</v>
      </c>
      <c r="C8" s="64"/>
      <c r="D8" s="64"/>
      <c r="E8" s="64"/>
      <c r="F8" s="64"/>
      <c r="G8" s="64"/>
      <c r="H8" s="64"/>
      <c r="I8" s="64" t="str">
        <f>データ!J6</f>
        <v>下水道事業</v>
      </c>
      <c r="J8" s="64"/>
      <c r="K8" s="64"/>
      <c r="L8" s="64"/>
      <c r="M8" s="64"/>
      <c r="N8" s="64"/>
      <c r="O8" s="64"/>
      <c r="P8" s="64" t="str">
        <f>データ!K6</f>
        <v>公共下水道</v>
      </c>
      <c r="Q8" s="64"/>
      <c r="R8" s="64"/>
      <c r="S8" s="64"/>
      <c r="T8" s="64"/>
      <c r="U8" s="64"/>
      <c r="V8" s="64"/>
      <c r="W8" s="64" t="str">
        <f>データ!L6</f>
        <v>Bc1</v>
      </c>
      <c r="X8" s="64"/>
      <c r="Y8" s="64"/>
      <c r="Z8" s="64"/>
      <c r="AA8" s="64"/>
      <c r="AB8" s="64"/>
      <c r="AC8" s="64"/>
      <c r="AD8" s="65" t="str">
        <f>データ!$M$6</f>
        <v>非設置</v>
      </c>
      <c r="AE8" s="65"/>
      <c r="AF8" s="65"/>
      <c r="AG8" s="65"/>
      <c r="AH8" s="65"/>
      <c r="AI8" s="65"/>
      <c r="AJ8" s="65"/>
      <c r="AK8" s="3"/>
      <c r="AL8" s="45">
        <f>データ!S6</f>
        <v>59225</v>
      </c>
      <c r="AM8" s="45"/>
      <c r="AN8" s="45"/>
      <c r="AO8" s="45"/>
      <c r="AP8" s="45"/>
      <c r="AQ8" s="45"/>
      <c r="AR8" s="45"/>
      <c r="AS8" s="45"/>
      <c r="AT8" s="44">
        <f>データ!T6</f>
        <v>42.07</v>
      </c>
      <c r="AU8" s="44"/>
      <c r="AV8" s="44"/>
      <c r="AW8" s="44"/>
      <c r="AX8" s="44"/>
      <c r="AY8" s="44"/>
      <c r="AZ8" s="44"/>
      <c r="BA8" s="44"/>
      <c r="BB8" s="44">
        <f>データ!U6</f>
        <v>1407.77</v>
      </c>
      <c r="BC8" s="44"/>
      <c r="BD8" s="44"/>
      <c r="BE8" s="44"/>
      <c r="BF8" s="44"/>
      <c r="BG8" s="44"/>
      <c r="BH8" s="44"/>
      <c r="BI8" s="44"/>
      <c r="BJ8" s="3"/>
      <c r="BK8" s="3"/>
      <c r="BL8" s="60" t="s">
        <v>10</v>
      </c>
      <c r="BM8" s="61"/>
      <c r="BN8" s="62" t="s">
        <v>11</v>
      </c>
      <c r="BO8" s="62"/>
      <c r="BP8" s="62"/>
      <c r="BQ8" s="62"/>
      <c r="BR8" s="62"/>
      <c r="BS8" s="62"/>
      <c r="BT8" s="62"/>
      <c r="BU8" s="62"/>
      <c r="BV8" s="62"/>
      <c r="BW8" s="62"/>
      <c r="BX8" s="62"/>
      <c r="BY8" s="63"/>
    </row>
    <row r="9" spans="1:78" ht="18.75" customHeight="1" x14ac:dyDescent="0.2">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46" t="s">
        <v>16</v>
      </c>
      <c r="AE9" s="46"/>
      <c r="AF9" s="46"/>
      <c r="AG9" s="46"/>
      <c r="AH9" s="46"/>
      <c r="AI9" s="46"/>
      <c r="AJ9" s="46"/>
      <c r="AK9" s="3"/>
      <c r="AL9" s="46" t="s">
        <v>17</v>
      </c>
      <c r="AM9" s="46"/>
      <c r="AN9" s="46"/>
      <c r="AO9" s="46"/>
      <c r="AP9" s="46"/>
      <c r="AQ9" s="46"/>
      <c r="AR9" s="46"/>
      <c r="AS9" s="46"/>
      <c r="AT9" s="46" t="s">
        <v>18</v>
      </c>
      <c r="AU9" s="46"/>
      <c r="AV9" s="46"/>
      <c r="AW9" s="46"/>
      <c r="AX9" s="46"/>
      <c r="AY9" s="46"/>
      <c r="AZ9" s="46"/>
      <c r="BA9" s="46"/>
      <c r="BB9" s="46" t="s">
        <v>19</v>
      </c>
      <c r="BC9" s="46"/>
      <c r="BD9" s="46"/>
      <c r="BE9" s="46"/>
      <c r="BF9" s="46"/>
      <c r="BG9" s="46"/>
      <c r="BH9" s="46"/>
      <c r="BI9" s="46"/>
      <c r="BJ9" s="3"/>
      <c r="BK9" s="3"/>
      <c r="BL9" s="47" t="s">
        <v>20</v>
      </c>
      <c r="BM9" s="48"/>
      <c r="BN9" s="49" t="s">
        <v>21</v>
      </c>
      <c r="BO9" s="49"/>
      <c r="BP9" s="49"/>
      <c r="BQ9" s="49"/>
      <c r="BR9" s="49"/>
      <c r="BS9" s="49"/>
      <c r="BT9" s="49"/>
      <c r="BU9" s="49"/>
      <c r="BV9" s="49"/>
      <c r="BW9" s="49"/>
      <c r="BX9" s="49"/>
      <c r="BY9" s="50"/>
    </row>
    <row r="10" spans="1:78" ht="18.75" customHeight="1" x14ac:dyDescent="0.2">
      <c r="A10" s="2"/>
      <c r="B10" s="44" t="str">
        <f>データ!N6</f>
        <v>-</v>
      </c>
      <c r="C10" s="44"/>
      <c r="D10" s="44"/>
      <c r="E10" s="44"/>
      <c r="F10" s="44"/>
      <c r="G10" s="44"/>
      <c r="H10" s="44"/>
      <c r="I10" s="44">
        <f>データ!O6</f>
        <v>62.38</v>
      </c>
      <c r="J10" s="44"/>
      <c r="K10" s="44"/>
      <c r="L10" s="44"/>
      <c r="M10" s="44"/>
      <c r="N10" s="44"/>
      <c r="O10" s="44"/>
      <c r="P10" s="44">
        <f>データ!P6</f>
        <v>86.26</v>
      </c>
      <c r="Q10" s="44"/>
      <c r="R10" s="44"/>
      <c r="S10" s="44"/>
      <c r="T10" s="44"/>
      <c r="U10" s="44"/>
      <c r="V10" s="44"/>
      <c r="W10" s="44">
        <f>データ!Q6</f>
        <v>73.069999999999993</v>
      </c>
      <c r="X10" s="44"/>
      <c r="Y10" s="44"/>
      <c r="Z10" s="44"/>
      <c r="AA10" s="44"/>
      <c r="AB10" s="44"/>
      <c r="AC10" s="44"/>
      <c r="AD10" s="45">
        <f>データ!R6</f>
        <v>3040</v>
      </c>
      <c r="AE10" s="45"/>
      <c r="AF10" s="45"/>
      <c r="AG10" s="45"/>
      <c r="AH10" s="45"/>
      <c r="AI10" s="45"/>
      <c r="AJ10" s="45"/>
      <c r="AK10" s="2"/>
      <c r="AL10" s="45">
        <f>データ!V6</f>
        <v>51075</v>
      </c>
      <c r="AM10" s="45"/>
      <c r="AN10" s="45"/>
      <c r="AO10" s="45"/>
      <c r="AP10" s="45"/>
      <c r="AQ10" s="45"/>
      <c r="AR10" s="45"/>
      <c r="AS10" s="45"/>
      <c r="AT10" s="44">
        <f>データ!W6</f>
        <v>10.01</v>
      </c>
      <c r="AU10" s="44"/>
      <c r="AV10" s="44"/>
      <c r="AW10" s="44"/>
      <c r="AX10" s="44"/>
      <c r="AY10" s="44"/>
      <c r="AZ10" s="44"/>
      <c r="BA10" s="44"/>
      <c r="BB10" s="44">
        <f>データ!X6</f>
        <v>5102.3999999999996</v>
      </c>
      <c r="BC10" s="44"/>
      <c r="BD10" s="44"/>
      <c r="BE10" s="44"/>
      <c r="BF10" s="44"/>
      <c r="BG10" s="44"/>
      <c r="BH10" s="44"/>
      <c r="BI10" s="44"/>
      <c r="BJ10" s="2"/>
      <c r="BK10" s="2"/>
      <c r="BL10" s="51" t="s">
        <v>22</v>
      </c>
      <c r="BM10" s="52"/>
      <c r="BN10" s="53" t="s">
        <v>23</v>
      </c>
      <c r="BO10" s="53"/>
      <c r="BP10" s="53"/>
      <c r="BQ10" s="53"/>
      <c r="BR10" s="53"/>
      <c r="BS10" s="53"/>
      <c r="BT10" s="53"/>
      <c r="BU10" s="53"/>
      <c r="BV10" s="53"/>
      <c r="BW10" s="53"/>
      <c r="BX10" s="53"/>
      <c r="BY10" s="54"/>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2">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2">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113</v>
      </c>
      <c r="BM16" s="29"/>
      <c r="BN16" s="29"/>
      <c r="BO16" s="29"/>
      <c r="BP16" s="29"/>
      <c r="BQ16" s="29"/>
      <c r="BR16" s="29"/>
      <c r="BS16" s="29"/>
      <c r="BT16" s="29"/>
      <c r="BU16" s="29"/>
      <c r="BV16" s="29"/>
      <c r="BW16" s="29"/>
      <c r="BX16" s="29"/>
      <c r="BY16" s="29"/>
      <c r="BZ16" s="30"/>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114</v>
      </c>
      <c r="BM47" s="29"/>
      <c r="BN47" s="29"/>
      <c r="BO47" s="29"/>
      <c r="BP47" s="29"/>
      <c r="BQ47" s="29"/>
      <c r="BR47" s="29"/>
      <c r="BS47" s="29"/>
      <c r="BT47" s="29"/>
      <c r="BU47" s="29"/>
      <c r="BV47" s="29"/>
      <c r="BW47" s="29"/>
      <c r="BX47" s="29"/>
      <c r="BY47" s="29"/>
      <c r="BZ47" s="30"/>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2">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2">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115</v>
      </c>
      <c r="BM66" s="29"/>
      <c r="BN66" s="29"/>
      <c r="BO66" s="29"/>
      <c r="BP66" s="29"/>
      <c r="BQ66" s="29"/>
      <c r="BR66" s="29"/>
      <c r="BS66" s="29"/>
      <c r="BT66" s="29"/>
      <c r="BU66" s="29"/>
      <c r="BV66" s="29"/>
      <c r="BW66" s="29"/>
      <c r="BX66" s="29"/>
      <c r="BY66" s="29"/>
      <c r="BZ66" s="30"/>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2">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SE2HHsjxHx+FNZUqWW0O7gxUJCjEgU+o1YlSADAElNbjBDBkkvNoKwgeQTsBXHv+KjOo49QC/pxdfBEI49v7jQ==" saltValue="ahxvRGGL/mfbMt461SanP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2">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2023</v>
      </c>
      <c r="C6" s="19">
        <f t="shared" ref="C6:X6" si="3">C7</f>
        <v>402231</v>
      </c>
      <c r="D6" s="19">
        <f t="shared" si="3"/>
        <v>46</v>
      </c>
      <c r="E6" s="19">
        <f t="shared" si="3"/>
        <v>17</v>
      </c>
      <c r="F6" s="19">
        <f t="shared" si="3"/>
        <v>1</v>
      </c>
      <c r="G6" s="19">
        <f t="shared" si="3"/>
        <v>0</v>
      </c>
      <c r="H6" s="19" t="str">
        <f t="shared" si="3"/>
        <v>福岡県　古賀市</v>
      </c>
      <c r="I6" s="19" t="str">
        <f t="shared" si="3"/>
        <v>法適用</v>
      </c>
      <c r="J6" s="19" t="str">
        <f t="shared" si="3"/>
        <v>下水道事業</v>
      </c>
      <c r="K6" s="19" t="str">
        <f t="shared" si="3"/>
        <v>公共下水道</v>
      </c>
      <c r="L6" s="19" t="str">
        <f t="shared" si="3"/>
        <v>Bc1</v>
      </c>
      <c r="M6" s="19" t="str">
        <f t="shared" si="3"/>
        <v>非設置</v>
      </c>
      <c r="N6" s="20" t="str">
        <f t="shared" si="3"/>
        <v>-</v>
      </c>
      <c r="O6" s="20">
        <f t="shared" si="3"/>
        <v>62.38</v>
      </c>
      <c r="P6" s="20">
        <f t="shared" si="3"/>
        <v>86.26</v>
      </c>
      <c r="Q6" s="20">
        <f t="shared" si="3"/>
        <v>73.069999999999993</v>
      </c>
      <c r="R6" s="20">
        <f t="shared" si="3"/>
        <v>3040</v>
      </c>
      <c r="S6" s="20">
        <f t="shared" si="3"/>
        <v>59225</v>
      </c>
      <c r="T6" s="20">
        <f t="shared" si="3"/>
        <v>42.07</v>
      </c>
      <c r="U6" s="20">
        <f t="shared" si="3"/>
        <v>1407.77</v>
      </c>
      <c r="V6" s="20">
        <f t="shared" si="3"/>
        <v>51075</v>
      </c>
      <c r="W6" s="20">
        <f t="shared" si="3"/>
        <v>10.01</v>
      </c>
      <c r="X6" s="20">
        <f t="shared" si="3"/>
        <v>5102.3999999999996</v>
      </c>
      <c r="Y6" s="21">
        <f>IF(Y7="",NA(),Y7)</f>
        <v>102.07</v>
      </c>
      <c r="Z6" s="21">
        <f t="shared" ref="Z6:AH6" si="4">IF(Z7="",NA(),Z7)</f>
        <v>104.88</v>
      </c>
      <c r="AA6" s="21">
        <f t="shared" si="4"/>
        <v>113.02</v>
      </c>
      <c r="AB6" s="21">
        <f t="shared" si="4"/>
        <v>101.97</v>
      </c>
      <c r="AC6" s="21">
        <f t="shared" si="4"/>
        <v>105.1</v>
      </c>
      <c r="AD6" s="21">
        <f t="shared" si="4"/>
        <v>106.32</v>
      </c>
      <c r="AE6" s="21">
        <f t="shared" si="4"/>
        <v>106.67</v>
      </c>
      <c r="AF6" s="21">
        <f t="shared" si="4"/>
        <v>106.9</v>
      </c>
      <c r="AG6" s="21">
        <f t="shared" si="4"/>
        <v>106.74</v>
      </c>
      <c r="AH6" s="21">
        <f t="shared" si="4"/>
        <v>106.65</v>
      </c>
      <c r="AI6" s="20" t="str">
        <f>IF(AI7="","",IF(AI7="-","【-】","【"&amp;SUBSTITUTE(TEXT(AI7,"#,##0.00"),"-","△")&amp;"】"))</f>
        <v>【105.91】</v>
      </c>
      <c r="AJ6" s="20">
        <f>IF(AJ7="",NA(),AJ7)</f>
        <v>0</v>
      </c>
      <c r="AK6" s="20">
        <f t="shared" ref="AK6:AS6" si="5">IF(AK7="",NA(),AK7)</f>
        <v>0</v>
      </c>
      <c r="AL6" s="20">
        <f t="shared" si="5"/>
        <v>0</v>
      </c>
      <c r="AM6" s="20">
        <f t="shared" si="5"/>
        <v>0</v>
      </c>
      <c r="AN6" s="20">
        <f t="shared" si="5"/>
        <v>0</v>
      </c>
      <c r="AO6" s="21">
        <f t="shared" si="5"/>
        <v>1.35</v>
      </c>
      <c r="AP6" s="21">
        <f t="shared" si="5"/>
        <v>3.68</v>
      </c>
      <c r="AQ6" s="21">
        <f t="shared" si="5"/>
        <v>5.3</v>
      </c>
      <c r="AR6" s="21">
        <f t="shared" si="5"/>
        <v>6.49</v>
      </c>
      <c r="AS6" s="21">
        <f t="shared" si="5"/>
        <v>6.74</v>
      </c>
      <c r="AT6" s="20" t="str">
        <f>IF(AT7="","",IF(AT7="-","【-】","【"&amp;SUBSTITUTE(TEXT(AT7,"#,##0.00"),"-","△")&amp;"】"))</f>
        <v>【3.03】</v>
      </c>
      <c r="AU6" s="21">
        <f>IF(AU7="",NA(),AU7)</f>
        <v>49.94</v>
      </c>
      <c r="AV6" s="21">
        <f t="shared" ref="AV6:BD6" si="6">IF(AV7="",NA(),AV7)</f>
        <v>51.54</v>
      </c>
      <c r="AW6" s="21">
        <f t="shared" si="6"/>
        <v>56.06</v>
      </c>
      <c r="AX6" s="21">
        <f t="shared" si="6"/>
        <v>35.18</v>
      </c>
      <c r="AY6" s="21">
        <f t="shared" si="6"/>
        <v>58.18</v>
      </c>
      <c r="AZ6" s="21">
        <f t="shared" si="6"/>
        <v>71.540000000000006</v>
      </c>
      <c r="BA6" s="21">
        <f t="shared" si="6"/>
        <v>67.86</v>
      </c>
      <c r="BB6" s="21">
        <f t="shared" si="6"/>
        <v>72.92</v>
      </c>
      <c r="BC6" s="21">
        <f t="shared" si="6"/>
        <v>81.19</v>
      </c>
      <c r="BD6" s="21">
        <f t="shared" si="6"/>
        <v>85.86</v>
      </c>
      <c r="BE6" s="20" t="str">
        <f>IF(BE7="","",IF(BE7="-","【-】","【"&amp;SUBSTITUTE(TEXT(BE7,"#,##0.00"),"-","△")&amp;"】"))</f>
        <v>【78.43】</v>
      </c>
      <c r="BF6" s="21">
        <f>IF(BF7="",NA(),BF7)</f>
        <v>794.5</v>
      </c>
      <c r="BG6" s="21">
        <f t="shared" ref="BG6:BO6" si="7">IF(BG7="",NA(),BG7)</f>
        <v>535.76</v>
      </c>
      <c r="BH6" s="21">
        <f t="shared" si="7"/>
        <v>780.91</v>
      </c>
      <c r="BI6" s="21">
        <f t="shared" si="7"/>
        <v>733.67</v>
      </c>
      <c r="BJ6" s="21">
        <f t="shared" si="7"/>
        <v>701.81</v>
      </c>
      <c r="BK6" s="21">
        <f t="shared" si="7"/>
        <v>653.69000000000005</v>
      </c>
      <c r="BL6" s="21">
        <f t="shared" si="7"/>
        <v>709.4</v>
      </c>
      <c r="BM6" s="21">
        <f t="shared" si="7"/>
        <v>734.47</v>
      </c>
      <c r="BN6" s="21">
        <f t="shared" si="7"/>
        <v>720.89</v>
      </c>
      <c r="BO6" s="21">
        <f t="shared" si="7"/>
        <v>676.93</v>
      </c>
      <c r="BP6" s="20" t="str">
        <f>IF(BP7="","",IF(BP7="-","【-】","【"&amp;SUBSTITUTE(TEXT(BP7,"#,##0.00"),"-","△")&amp;"】"))</f>
        <v>【630.82】</v>
      </c>
      <c r="BQ6" s="21">
        <f>IF(BQ7="",NA(),BQ7)</f>
        <v>116.44</v>
      </c>
      <c r="BR6" s="21">
        <f t="shared" ref="BR6:BZ6" si="8">IF(BR7="",NA(),BR7)</f>
        <v>140.11000000000001</v>
      </c>
      <c r="BS6" s="21">
        <f t="shared" si="8"/>
        <v>111.39</v>
      </c>
      <c r="BT6" s="21">
        <f t="shared" si="8"/>
        <v>102.06</v>
      </c>
      <c r="BU6" s="21">
        <f t="shared" si="8"/>
        <v>111.05</v>
      </c>
      <c r="BV6" s="21">
        <f t="shared" si="8"/>
        <v>88.05</v>
      </c>
      <c r="BW6" s="21">
        <f t="shared" si="8"/>
        <v>91.14</v>
      </c>
      <c r="BX6" s="21">
        <f t="shared" si="8"/>
        <v>90.69</v>
      </c>
      <c r="BY6" s="21">
        <f t="shared" si="8"/>
        <v>90.5</v>
      </c>
      <c r="BZ6" s="21">
        <f t="shared" si="8"/>
        <v>92.66</v>
      </c>
      <c r="CA6" s="20" t="str">
        <f>IF(CA7="","",IF(CA7="-","【-】","【"&amp;SUBSTITUTE(TEXT(CA7,"#,##0.00"),"-","△")&amp;"】"))</f>
        <v>【97.81】</v>
      </c>
      <c r="CB6" s="21">
        <f>IF(CB7="",NA(),CB7)</f>
        <v>144.12</v>
      </c>
      <c r="CC6" s="21">
        <f t="shared" ref="CC6:CK6" si="9">IF(CC7="",NA(),CC7)</f>
        <v>118.75</v>
      </c>
      <c r="CD6" s="21">
        <f t="shared" si="9"/>
        <v>149.59</v>
      </c>
      <c r="CE6" s="21">
        <f t="shared" si="9"/>
        <v>163.4</v>
      </c>
      <c r="CF6" s="21">
        <f t="shared" si="9"/>
        <v>150.46</v>
      </c>
      <c r="CG6" s="21">
        <f t="shared" si="9"/>
        <v>141.15</v>
      </c>
      <c r="CH6" s="21">
        <f t="shared" si="9"/>
        <v>136.86000000000001</v>
      </c>
      <c r="CI6" s="21">
        <f t="shared" si="9"/>
        <v>138.52000000000001</v>
      </c>
      <c r="CJ6" s="21">
        <f t="shared" si="9"/>
        <v>138.66999999999999</v>
      </c>
      <c r="CK6" s="21">
        <f t="shared" si="9"/>
        <v>139.12</v>
      </c>
      <c r="CL6" s="20" t="str">
        <f>IF(CL7="","",IF(CL7="-","【-】","【"&amp;SUBSTITUTE(TEXT(CL7,"#,##0.00"),"-","△")&amp;"】"))</f>
        <v>【138.75】</v>
      </c>
      <c r="CM6" s="21">
        <f>IF(CM7="",NA(),CM7)</f>
        <v>64.41</v>
      </c>
      <c r="CN6" s="21">
        <f t="shared" ref="CN6:CV6" si="10">IF(CN7="",NA(),CN7)</f>
        <v>68.010000000000005</v>
      </c>
      <c r="CO6" s="21">
        <f t="shared" si="10"/>
        <v>66.69</v>
      </c>
      <c r="CP6" s="21">
        <f t="shared" si="10"/>
        <v>68.239999999999995</v>
      </c>
      <c r="CQ6" s="21">
        <f t="shared" si="10"/>
        <v>69.709999999999994</v>
      </c>
      <c r="CR6" s="21">
        <f t="shared" si="10"/>
        <v>57.04</v>
      </c>
      <c r="CS6" s="21">
        <f t="shared" si="10"/>
        <v>60.78</v>
      </c>
      <c r="CT6" s="21">
        <f t="shared" si="10"/>
        <v>59.96</v>
      </c>
      <c r="CU6" s="21">
        <f t="shared" si="10"/>
        <v>59.9</v>
      </c>
      <c r="CV6" s="21">
        <f t="shared" si="10"/>
        <v>60.13</v>
      </c>
      <c r="CW6" s="20" t="str">
        <f>IF(CW7="","",IF(CW7="-","【-】","【"&amp;SUBSTITUTE(TEXT(CW7,"#,##0.00"),"-","△")&amp;"】"))</f>
        <v>【58.94】</v>
      </c>
      <c r="CX6" s="21">
        <f>IF(CX7="",NA(),CX7)</f>
        <v>91.8</v>
      </c>
      <c r="CY6" s="21">
        <f t="shared" ref="CY6:DG6" si="11">IF(CY7="",NA(),CY7)</f>
        <v>93.03</v>
      </c>
      <c r="CZ6" s="21">
        <f t="shared" si="11"/>
        <v>93.4</v>
      </c>
      <c r="DA6" s="21">
        <f t="shared" si="11"/>
        <v>93.49</v>
      </c>
      <c r="DB6" s="21">
        <f t="shared" si="11"/>
        <v>93.2</v>
      </c>
      <c r="DC6" s="21">
        <f t="shared" si="11"/>
        <v>93.73</v>
      </c>
      <c r="DD6" s="21">
        <f t="shared" si="11"/>
        <v>94.17</v>
      </c>
      <c r="DE6" s="21">
        <f t="shared" si="11"/>
        <v>94.27</v>
      </c>
      <c r="DF6" s="21">
        <f t="shared" si="11"/>
        <v>94.46</v>
      </c>
      <c r="DG6" s="21">
        <f t="shared" si="11"/>
        <v>94.37</v>
      </c>
      <c r="DH6" s="20" t="str">
        <f>IF(DH7="","",IF(DH7="-","【-】","【"&amp;SUBSTITUTE(TEXT(DH7,"#,##0.00"),"-","△")&amp;"】"))</f>
        <v>【95.91】</v>
      </c>
      <c r="DI6" s="21">
        <f>IF(DI7="",NA(),DI7)</f>
        <v>5.0599999999999996</v>
      </c>
      <c r="DJ6" s="21">
        <f t="shared" ref="DJ6:DR6" si="12">IF(DJ7="",NA(),DJ7)</f>
        <v>9.9</v>
      </c>
      <c r="DK6" s="21">
        <f t="shared" si="12"/>
        <v>14.02</v>
      </c>
      <c r="DL6" s="21">
        <f t="shared" si="12"/>
        <v>18.04</v>
      </c>
      <c r="DM6" s="21">
        <f t="shared" si="12"/>
        <v>21.84</v>
      </c>
      <c r="DN6" s="21">
        <f t="shared" si="12"/>
        <v>21.22</v>
      </c>
      <c r="DO6" s="21">
        <f t="shared" si="12"/>
        <v>23.25</v>
      </c>
      <c r="DP6" s="21">
        <f t="shared" si="12"/>
        <v>25.2</v>
      </c>
      <c r="DQ6" s="21">
        <f t="shared" si="12"/>
        <v>27.42</v>
      </c>
      <c r="DR6" s="21">
        <f t="shared" si="12"/>
        <v>30.01</v>
      </c>
      <c r="DS6" s="20" t="str">
        <f>IF(DS7="","",IF(DS7="-","【-】","【"&amp;SUBSTITUTE(TEXT(DS7,"#,##0.00"),"-","△")&amp;"】"))</f>
        <v>【41.09】</v>
      </c>
      <c r="DT6" s="21">
        <f>IF(DT7="",NA(),DT7)</f>
        <v>2.72</v>
      </c>
      <c r="DU6" s="21">
        <f t="shared" ref="DU6:EC6" si="13">IF(DU7="",NA(),DU7)</f>
        <v>3.27</v>
      </c>
      <c r="DV6" s="21">
        <f t="shared" si="13"/>
        <v>4.37</v>
      </c>
      <c r="DW6" s="21">
        <f t="shared" si="13"/>
        <v>5.38</v>
      </c>
      <c r="DX6" s="21">
        <f t="shared" si="13"/>
        <v>7.04</v>
      </c>
      <c r="DY6" s="21">
        <f t="shared" si="13"/>
        <v>0.83</v>
      </c>
      <c r="DZ6" s="21">
        <f t="shared" si="13"/>
        <v>1.06</v>
      </c>
      <c r="EA6" s="21">
        <f t="shared" si="13"/>
        <v>2.02</v>
      </c>
      <c r="EB6" s="21">
        <f t="shared" si="13"/>
        <v>2.67</v>
      </c>
      <c r="EC6" s="21">
        <f t="shared" si="13"/>
        <v>3.43</v>
      </c>
      <c r="ED6" s="20" t="str">
        <f>IF(ED7="","",IF(ED7="-","【-】","【"&amp;SUBSTITUTE(TEXT(ED7,"#,##0.00"),"-","△")&amp;"】"))</f>
        <v>【8.68】</v>
      </c>
      <c r="EE6" s="21">
        <f>IF(EE7="",NA(),EE7)</f>
        <v>0.25</v>
      </c>
      <c r="EF6" s="21">
        <f t="shared" ref="EF6:EN6" si="14">IF(EF7="",NA(),EF7)</f>
        <v>0.14000000000000001</v>
      </c>
      <c r="EG6" s="21">
        <f t="shared" si="14"/>
        <v>0.1</v>
      </c>
      <c r="EH6" s="21">
        <f t="shared" si="14"/>
        <v>0.01</v>
      </c>
      <c r="EI6" s="20">
        <f t="shared" si="14"/>
        <v>0</v>
      </c>
      <c r="EJ6" s="21">
        <f t="shared" si="14"/>
        <v>0.12</v>
      </c>
      <c r="EK6" s="21">
        <f t="shared" si="14"/>
        <v>0.08</v>
      </c>
      <c r="EL6" s="21">
        <f t="shared" si="14"/>
        <v>0.24</v>
      </c>
      <c r="EM6" s="21">
        <f t="shared" si="14"/>
        <v>0.14000000000000001</v>
      </c>
      <c r="EN6" s="21">
        <f t="shared" si="14"/>
        <v>0.06</v>
      </c>
      <c r="EO6" s="20" t="str">
        <f>IF(EO7="","",IF(EO7="-","【-】","【"&amp;SUBSTITUTE(TEXT(EO7,"#,##0.00"),"-","△")&amp;"】"))</f>
        <v>【0.22】</v>
      </c>
    </row>
    <row r="7" spans="1:148" s="22" customFormat="1" x14ac:dyDescent="0.2">
      <c r="A7" s="14"/>
      <c r="B7" s="23">
        <v>2023</v>
      </c>
      <c r="C7" s="23">
        <v>402231</v>
      </c>
      <c r="D7" s="23">
        <v>46</v>
      </c>
      <c r="E7" s="23">
        <v>17</v>
      </c>
      <c r="F7" s="23">
        <v>1</v>
      </c>
      <c r="G7" s="23">
        <v>0</v>
      </c>
      <c r="H7" s="23" t="s">
        <v>96</v>
      </c>
      <c r="I7" s="23" t="s">
        <v>97</v>
      </c>
      <c r="J7" s="23" t="s">
        <v>98</v>
      </c>
      <c r="K7" s="23" t="s">
        <v>99</v>
      </c>
      <c r="L7" s="23" t="s">
        <v>100</v>
      </c>
      <c r="M7" s="23" t="s">
        <v>101</v>
      </c>
      <c r="N7" s="24" t="s">
        <v>102</v>
      </c>
      <c r="O7" s="24">
        <v>62.38</v>
      </c>
      <c r="P7" s="24">
        <v>86.26</v>
      </c>
      <c r="Q7" s="24">
        <v>73.069999999999993</v>
      </c>
      <c r="R7" s="24">
        <v>3040</v>
      </c>
      <c r="S7" s="24">
        <v>59225</v>
      </c>
      <c r="T7" s="24">
        <v>42.07</v>
      </c>
      <c r="U7" s="24">
        <v>1407.77</v>
      </c>
      <c r="V7" s="24">
        <v>51075</v>
      </c>
      <c r="W7" s="24">
        <v>10.01</v>
      </c>
      <c r="X7" s="24">
        <v>5102.3999999999996</v>
      </c>
      <c r="Y7" s="24">
        <v>102.07</v>
      </c>
      <c r="Z7" s="24">
        <v>104.88</v>
      </c>
      <c r="AA7" s="24">
        <v>113.02</v>
      </c>
      <c r="AB7" s="24">
        <v>101.97</v>
      </c>
      <c r="AC7" s="24">
        <v>105.1</v>
      </c>
      <c r="AD7" s="24">
        <v>106.32</v>
      </c>
      <c r="AE7" s="24">
        <v>106.67</v>
      </c>
      <c r="AF7" s="24">
        <v>106.9</v>
      </c>
      <c r="AG7" s="24">
        <v>106.74</v>
      </c>
      <c r="AH7" s="24">
        <v>106.65</v>
      </c>
      <c r="AI7" s="24">
        <v>105.91</v>
      </c>
      <c r="AJ7" s="24">
        <v>0</v>
      </c>
      <c r="AK7" s="24">
        <v>0</v>
      </c>
      <c r="AL7" s="24">
        <v>0</v>
      </c>
      <c r="AM7" s="24">
        <v>0</v>
      </c>
      <c r="AN7" s="24">
        <v>0</v>
      </c>
      <c r="AO7" s="24">
        <v>1.35</v>
      </c>
      <c r="AP7" s="24">
        <v>3.68</v>
      </c>
      <c r="AQ7" s="24">
        <v>5.3</v>
      </c>
      <c r="AR7" s="24">
        <v>6.49</v>
      </c>
      <c r="AS7" s="24">
        <v>6.74</v>
      </c>
      <c r="AT7" s="24">
        <v>3.03</v>
      </c>
      <c r="AU7" s="24">
        <v>49.94</v>
      </c>
      <c r="AV7" s="24">
        <v>51.54</v>
      </c>
      <c r="AW7" s="24">
        <v>56.06</v>
      </c>
      <c r="AX7" s="24">
        <v>35.18</v>
      </c>
      <c r="AY7" s="24">
        <v>58.18</v>
      </c>
      <c r="AZ7" s="24">
        <v>71.540000000000006</v>
      </c>
      <c r="BA7" s="24">
        <v>67.86</v>
      </c>
      <c r="BB7" s="24">
        <v>72.92</v>
      </c>
      <c r="BC7" s="24">
        <v>81.19</v>
      </c>
      <c r="BD7" s="24">
        <v>85.86</v>
      </c>
      <c r="BE7" s="24">
        <v>78.430000000000007</v>
      </c>
      <c r="BF7" s="24">
        <v>794.5</v>
      </c>
      <c r="BG7" s="24">
        <v>535.76</v>
      </c>
      <c r="BH7" s="24">
        <v>780.91</v>
      </c>
      <c r="BI7" s="24">
        <v>733.67</v>
      </c>
      <c r="BJ7" s="24">
        <v>701.81</v>
      </c>
      <c r="BK7" s="24">
        <v>653.69000000000005</v>
      </c>
      <c r="BL7" s="24">
        <v>709.4</v>
      </c>
      <c r="BM7" s="24">
        <v>734.47</v>
      </c>
      <c r="BN7" s="24">
        <v>720.89</v>
      </c>
      <c r="BO7" s="24">
        <v>676.93</v>
      </c>
      <c r="BP7" s="24">
        <v>630.82000000000005</v>
      </c>
      <c r="BQ7" s="24">
        <v>116.44</v>
      </c>
      <c r="BR7" s="24">
        <v>140.11000000000001</v>
      </c>
      <c r="BS7" s="24">
        <v>111.39</v>
      </c>
      <c r="BT7" s="24">
        <v>102.06</v>
      </c>
      <c r="BU7" s="24">
        <v>111.05</v>
      </c>
      <c r="BV7" s="24">
        <v>88.05</v>
      </c>
      <c r="BW7" s="24">
        <v>91.14</v>
      </c>
      <c r="BX7" s="24">
        <v>90.69</v>
      </c>
      <c r="BY7" s="24">
        <v>90.5</v>
      </c>
      <c r="BZ7" s="24">
        <v>92.66</v>
      </c>
      <c r="CA7" s="24">
        <v>97.81</v>
      </c>
      <c r="CB7" s="24">
        <v>144.12</v>
      </c>
      <c r="CC7" s="24">
        <v>118.75</v>
      </c>
      <c r="CD7" s="24">
        <v>149.59</v>
      </c>
      <c r="CE7" s="24">
        <v>163.4</v>
      </c>
      <c r="CF7" s="24">
        <v>150.46</v>
      </c>
      <c r="CG7" s="24">
        <v>141.15</v>
      </c>
      <c r="CH7" s="24">
        <v>136.86000000000001</v>
      </c>
      <c r="CI7" s="24">
        <v>138.52000000000001</v>
      </c>
      <c r="CJ7" s="24">
        <v>138.66999999999999</v>
      </c>
      <c r="CK7" s="24">
        <v>139.12</v>
      </c>
      <c r="CL7" s="24">
        <v>138.75</v>
      </c>
      <c r="CM7" s="24">
        <v>64.41</v>
      </c>
      <c r="CN7" s="24">
        <v>68.010000000000005</v>
      </c>
      <c r="CO7" s="24">
        <v>66.69</v>
      </c>
      <c r="CP7" s="24">
        <v>68.239999999999995</v>
      </c>
      <c r="CQ7" s="24">
        <v>69.709999999999994</v>
      </c>
      <c r="CR7" s="24">
        <v>57.04</v>
      </c>
      <c r="CS7" s="24">
        <v>60.78</v>
      </c>
      <c r="CT7" s="24">
        <v>59.96</v>
      </c>
      <c r="CU7" s="24">
        <v>59.9</v>
      </c>
      <c r="CV7" s="24">
        <v>60.13</v>
      </c>
      <c r="CW7" s="24">
        <v>58.94</v>
      </c>
      <c r="CX7" s="24">
        <v>91.8</v>
      </c>
      <c r="CY7" s="24">
        <v>93.03</v>
      </c>
      <c r="CZ7" s="24">
        <v>93.4</v>
      </c>
      <c r="DA7" s="24">
        <v>93.49</v>
      </c>
      <c r="DB7" s="24">
        <v>93.2</v>
      </c>
      <c r="DC7" s="24">
        <v>93.73</v>
      </c>
      <c r="DD7" s="24">
        <v>94.17</v>
      </c>
      <c r="DE7" s="24">
        <v>94.27</v>
      </c>
      <c r="DF7" s="24">
        <v>94.46</v>
      </c>
      <c r="DG7" s="24">
        <v>94.37</v>
      </c>
      <c r="DH7" s="24">
        <v>95.91</v>
      </c>
      <c r="DI7" s="24">
        <v>5.0599999999999996</v>
      </c>
      <c r="DJ7" s="24">
        <v>9.9</v>
      </c>
      <c r="DK7" s="24">
        <v>14.02</v>
      </c>
      <c r="DL7" s="24">
        <v>18.04</v>
      </c>
      <c r="DM7" s="24">
        <v>21.84</v>
      </c>
      <c r="DN7" s="24">
        <v>21.22</v>
      </c>
      <c r="DO7" s="24">
        <v>23.25</v>
      </c>
      <c r="DP7" s="24">
        <v>25.2</v>
      </c>
      <c r="DQ7" s="24">
        <v>27.42</v>
      </c>
      <c r="DR7" s="24">
        <v>30.01</v>
      </c>
      <c r="DS7" s="24">
        <v>41.09</v>
      </c>
      <c r="DT7" s="24">
        <v>2.72</v>
      </c>
      <c r="DU7" s="24">
        <v>3.27</v>
      </c>
      <c r="DV7" s="24">
        <v>4.37</v>
      </c>
      <c r="DW7" s="24">
        <v>5.38</v>
      </c>
      <c r="DX7" s="24">
        <v>7.04</v>
      </c>
      <c r="DY7" s="24">
        <v>0.83</v>
      </c>
      <c r="DZ7" s="24">
        <v>1.06</v>
      </c>
      <c r="EA7" s="24">
        <v>2.02</v>
      </c>
      <c r="EB7" s="24">
        <v>2.67</v>
      </c>
      <c r="EC7" s="24">
        <v>3.43</v>
      </c>
      <c r="ED7" s="24">
        <v>8.68</v>
      </c>
      <c r="EE7" s="24">
        <v>0.25</v>
      </c>
      <c r="EF7" s="24">
        <v>0.14000000000000001</v>
      </c>
      <c r="EG7" s="24">
        <v>0.1</v>
      </c>
      <c r="EH7" s="24">
        <v>0.01</v>
      </c>
      <c r="EI7" s="24">
        <v>0</v>
      </c>
      <c r="EJ7" s="24">
        <v>0.12</v>
      </c>
      <c r="EK7" s="24">
        <v>0.08</v>
      </c>
      <c r="EL7" s="24">
        <v>0.24</v>
      </c>
      <c r="EM7" s="24">
        <v>0.14000000000000001</v>
      </c>
      <c r="EN7" s="24">
        <v>0.06</v>
      </c>
      <c r="EO7" s="24">
        <v>0.22</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
      <c r="B11">
        <v>22</v>
      </c>
      <c r="C11">
        <v>21</v>
      </c>
      <c r="D11">
        <v>20</v>
      </c>
      <c r="E11">
        <v>19</v>
      </c>
      <c r="F11">
        <v>18</v>
      </c>
      <c r="G11" t="s">
        <v>108</v>
      </c>
    </row>
    <row r="12" spans="1:148" x14ac:dyDescent="0.2">
      <c r="B12">
        <v>1</v>
      </c>
      <c r="C12">
        <v>1</v>
      </c>
      <c r="D12">
        <v>2</v>
      </c>
      <c r="E12">
        <v>3</v>
      </c>
      <c r="F12">
        <v>4</v>
      </c>
      <c r="G12" t="s">
        <v>109</v>
      </c>
    </row>
    <row r="13" spans="1:148" x14ac:dyDescent="0.2">
      <c r="B13" t="s">
        <v>110</v>
      </c>
      <c r="C13" t="s">
        <v>111</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真崎 剛二</cp:lastModifiedBy>
  <cp:lastPrinted>2025-01-29T05:09:23Z</cp:lastPrinted>
  <dcterms:created xsi:type="dcterms:W3CDTF">2025-01-24T07:06:37Z</dcterms:created>
  <dcterms:modified xsi:type="dcterms:W3CDTF">2025-01-29T05:18:49Z</dcterms:modified>
  <cp:category/>
</cp:coreProperties>
</file>